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06.10.2023 " sheetId="2" r:id="rId2"/>
  </sheets>
  <definedNames>
    <definedName name="_xlnm.Print_Area" localSheetId="1">'06.10.2023 '!$A$1:$D$309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<sst xmlns="http://schemas.openxmlformats.org/spreadsheetml/2006/main" count="294" uniqueCount="158">
  <si>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</si>
  <si>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</si>
  <si>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</si>
  <si>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</si>
  <si>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</si>
  <si>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</si>
  <si>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</si>
  <si>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</si>
  <si>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</si>
  <si>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</si>
  <si>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</si>
  <si>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</si>
  <si>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</si>
  <si>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</si>
  <si>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</si>
  <si>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</si>
  <si>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</si>
  <si>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</si>
  <si>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</si>
  <si>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</si>
  <si>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</si>
  <si>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</si>
  <si>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</si>
  <si>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</si>
  <si>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</si>
  <si>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</si>
  <si>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</si>
  <si>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</si>
  <si>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</si>
  <si>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</si>
  <si>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</si>
  <si>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</si>
  <si>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</si>
  <si>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</si>
  <si>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</si>
  <si>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</si>
  <si>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</si>
  <si>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</si>
  <si>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</si>
  <si>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</si>
  <si>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</si>
  <si>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</si>
  <si>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</si>
  <si>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</si>
  <si>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</si>
  <si>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</si>
  <si>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</si>
  <si>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</si>
  <si>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</si>
  <si>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</si>
  <si>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</si>
  <si>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</si>
  <si>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</si>
  <si>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</si>
  <si>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</si>
  <si>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</si>
  <si>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</si>
  <si>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</si>
  <si>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</si>
  <si>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</si>
  <si>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</si>
  <si>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</si>
  <si>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</si>
  <si>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</si>
  <si>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</si>
  <si>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</si>
  <si>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</si>
  <si>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</si>
  <si>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</si>
  <si>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</si>
  <si>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</si>
  <si>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</si>
  <si>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</si>
  <si>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</si>
  <si>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</si>
  <si>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</si>
  <si>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</si>
  <si>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</si>
  <si>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</si>
  <si>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</si>
  <si>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</si>
  <si>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</si>
  <si>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</si>
  <si>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</si>
  <si>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</si>
  <si>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</si>
  <si>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</si>
  <si>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</si>
  <si>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</si>
  <si>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</si>
  <si>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</si>
  <si>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</si>
  <si>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</si>
  <si>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</si>
  <si>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</si>
  <si>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</si>
  <si>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</si>
  <si>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</si>
  <si>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</si>
  <si>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</si>
  <si>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</si>
  <si>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</si>
  <si>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</si>
  <si>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</si>
  <si>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</si>
  <si>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</si>
  <si>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</si>
  <si>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</si>
  <si>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</si>
  <si>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</si>
  <si>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</si>
  <si>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</si>
  <si>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пільгові пенсії</t>
  </si>
  <si>
    <t xml:space="preserve">Фінансове управління  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</si>
  <si>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</si>
  <si>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</si>
  <si>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</si>
  <si>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</si>
  <si>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</si>
  <si>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</si>
  <si>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</si>
  <si>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</si>
  <si>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</si>
  <si>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послуги зв’язку</t>
  </si>
  <si>
    <t>поточний ремонт внутрішньоквартальних доріг ФОП Оганян Т.Г.</t>
  </si>
  <si>
    <t>послуги з медичного програмного забезпечення</t>
  </si>
  <si>
    <t>оплата послуг координатора "Активні парки"</t>
  </si>
  <si>
    <t xml:space="preserve">відрядні </t>
  </si>
  <si>
    <t xml:space="preserve">надходження податків і зборів по загальному фонду бюджету </t>
  </si>
  <si>
    <t>компенсація за послуги зв’язку особам з інвалідністю по зору за серпень</t>
  </si>
  <si>
    <t>фінансова підтримка організації ветеранів/ Програма</t>
  </si>
  <si>
    <t>Фінансування видатків бюджету Ніжинської міської територіальної громади за 06.10.2023р. пооб’єктно</t>
  </si>
  <si>
    <t>Залишок коштів станом на 06.10.2023 р., в т.ч.:</t>
  </si>
  <si>
    <t>Надходження коштів на рахунки бюджету 06.10.2023 р., в т.ч.:</t>
  </si>
  <si>
    <t xml:space="preserve">Всього коштів на рахунках бюджету 06.10.2023 р. </t>
  </si>
  <si>
    <t>послуги з обслуговування будинку та прибудинкової території</t>
  </si>
  <si>
    <t>Інтернет // Програма інформатизації</t>
  </si>
  <si>
    <t>інформаційно-консультаційні послуги // Програма інформатизації</t>
  </si>
  <si>
    <t>послуги з адмністрування // Програма інформатизації</t>
  </si>
  <si>
    <t>послуги по забезпеченню харчуванням дітей з інвалідністю</t>
  </si>
  <si>
    <t>світильники, лампи світодіодні</t>
  </si>
  <si>
    <t>відрядження</t>
  </si>
  <si>
    <t>телефони стаціонарні</t>
  </si>
  <si>
    <t>забезпечення технічного супроводу додаткового модуля  // Програма інформатизації</t>
  </si>
  <si>
    <t>послуги з надання дозволу на використання системи Vkursi// Програма інформатизації</t>
  </si>
  <si>
    <t xml:space="preserve">повірка лічильника </t>
  </si>
  <si>
    <t>повірка теплолічильника КДЮСШ</t>
  </si>
  <si>
    <t xml:space="preserve">ДЮСШ (компенсація )  </t>
  </si>
  <si>
    <t>монтування плит огорожі полігону ТПВ - ФОП Ріпа Т.М.</t>
  </si>
  <si>
    <t>поточний ремонт цивільного захисту по вул. Овдієвська,19 - ФОП Ріпа Т.М.</t>
  </si>
  <si>
    <t>громадські роботи за вересень  2023р.- КП"СЕЗ"</t>
  </si>
  <si>
    <t>поточний ремонт автобусних зупинок КП КК "Північна"</t>
  </si>
  <si>
    <t>встановлення та фарбування напівсфер КП"ВУКГ"</t>
  </si>
  <si>
    <t>ліквідація стихійних сміттезвалищ КП"ВУКГ"</t>
  </si>
  <si>
    <t>поточний ремонт елементів КП"ВУКГ"</t>
  </si>
  <si>
    <t>заробітна плата за вересень 2023р. КП"ВУКГ"</t>
  </si>
  <si>
    <t>проведення ремонтно відновлювальних робіт в комплексі нежитлових приміщень КП КК"Північна"</t>
  </si>
  <si>
    <t xml:space="preserve">розпорядження № 468,469 від 06.10.2023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</si>
</sst>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0" borderId="14" xfId="60" applyFont="1" applyFill="1" applyBorder="1" applyAlignment="1">
      <alignment vertical="center" wrapText="1"/>
    </xf>
    <xf numFmtId="197" fontId="0" fillId="0" borderId="12" xfId="6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1"/>
  <sheetViews>
    <sheetView tabSelected="1" view="pageBreakPreview" zoomScale="66" zoomScaleNormal="70" zoomScaleSheetLayoutView="66" workbookViewId="0" topLeftCell="A237">
      <selection activeCell="A1" sqref="A1:IV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131</v>
      </c>
      <c r="B1" s="123"/>
      <c r="C1" s="123"/>
      <c r="D1" s="123"/>
      <c r="E1" s="123"/>
    </row>
    <row r="2" spans="1:5" ht="27.75" customHeight="1">
      <c r="A2" s="124" t="s">
        <v>157</v>
      </c>
      <c r="B2" s="124"/>
      <c r="C2" s="124"/>
      <c r="D2" s="124"/>
      <c r="E2" s="23"/>
    </row>
    <row r="3" spans="1:5" ht="18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0" t="s">
        <v>132</v>
      </c>
      <c r="B4" s="80"/>
      <c r="C4" s="80"/>
      <c r="D4" s="50" t="e">
        <f>#REF!</f>
        <v>#REF!</v>
      </c>
      <c r="E4" s="23"/>
    </row>
    <row r="5" spans="1:5" ht="24" customHeight="1" hidden="1">
      <c r="A5" s="80" t="s">
        <v>91</v>
      </c>
      <c r="B5" s="80"/>
      <c r="C5" s="80"/>
      <c r="D5" s="41"/>
      <c r="E5" s="23"/>
    </row>
    <row r="6" spans="1:5" ht="24" customHeight="1">
      <c r="A6" s="80" t="s">
        <v>133</v>
      </c>
      <c r="B6" s="80"/>
      <c r="C6" s="80"/>
      <c r="D6" s="41">
        <f>D9</f>
        <v>1300066.34</v>
      </c>
      <c r="E6" s="23"/>
    </row>
    <row r="7" spans="1:5" ht="24" customHeight="1" hidden="1">
      <c r="A7" s="118" t="s">
        <v>96</v>
      </c>
      <c r="B7" s="118"/>
      <c r="C7" s="118"/>
      <c r="D7" s="42"/>
      <c r="E7" s="23"/>
    </row>
    <row r="8" spans="1:5" ht="24" customHeight="1" hidden="1">
      <c r="A8" s="118" t="s">
        <v>92</v>
      </c>
      <c r="B8" s="118"/>
      <c r="C8" s="118"/>
      <c r="D8" s="42"/>
      <c r="E8" s="23"/>
    </row>
    <row r="9" spans="1:5" ht="21.75" customHeight="1">
      <c r="A9" s="118" t="s">
        <v>128</v>
      </c>
      <c r="B9" s="118"/>
      <c r="C9" s="118"/>
      <c r="D9" s="43">
        <v>1300066.34</v>
      </c>
      <c r="E9" s="23"/>
    </row>
    <row r="10" spans="1:5" ht="25.5" customHeight="1" hidden="1">
      <c r="A10" s="119" t="s">
        <v>121</v>
      </c>
      <c r="B10" s="119"/>
      <c r="C10" s="119"/>
      <c r="D10" s="44"/>
      <c r="E10" s="23"/>
    </row>
    <row r="11" spans="1:5" ht="24" customHeight="1" hidden="1">
      <c r="A11" s="120" t="s">
        <v>100</v>
      </c>
      <c r="B11" s="121"/>
      <c r="C11" s="122"/>
      <c r="D11" s="44"/>
      <c r="E11" s="23"/>
    </row>
    <row r="12" spans="1:5" ht="24" customHeight="1" hidden="1">
      <c r="A12" s="120" t="s">
        <v>101</v>
      </c>
      <c r="B12" s="121"/>
      <c r="C12" s="122"/>
      <c r="D12" s="44"/>
      <c r="E12" s="23"/>
    </row>
    <row r="13" spans="1:5" ht="24" customHeight="1" hidden="1">
      <c r="A13" s="120" t="s">
        <v>97</v>
      </c>
      <c r="B13" s="121"/>
      <c r="C13" s="122"/>
      <c r="D13" s="44"/>
      <c r="E13" s="23"/>
    </row>
    <row r="14" spans="1:6" ht="24" customHeight="1">
      <c r="A14" s="80" t="s">
        <v>134</v>
      </c>
      <c r="B14" s="80"/>
      <c r="C14" s="80"/>
      <c r="D14" s="41" t="e">
        <f>D4+D6+D12+D10-D11-D5</f>
        <v>#REF!</v>
      </c>
      <c r="E14" s="23"/>
      <c r="F14" s="29"/>
    </row>
    <row r="15" spans="1:5" ht="24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0" t="s">
        <v>53</v>
      </c>
      <c r="B16" s="117" t="s">
        <v>54</v>
      </c>
      <c r="C16" s="117"/>
      <c r="D16" s="45">
        <f>D17+D38+D43+D50+D161</f>
        <v>522891.63</v>
      </c>
      <c r="E16" s="37"/>
      <c r="F16" s="34"/>
    </row>
    <row r="17" spans="1:5" s="24" customFormat="1" ht="24.75" customHeight="1">
      <c r="A17" s="32" t="s">
        <v>55</v>
      </c>
      <c r="B17" s="79"/>
      <c r="C17" s="79"/>
      <c r="D17" s="46">
        <f>SUM(D18:D37)</f>
        <v>491786.69</v>
      </c>
      <c r="E17" s="37"/>
    </row>
    <row r="18" spans="1:6" s="24" customFormat="1" ht="21.75" customHeight="1" hidden="1">
      <c r="A18" s="61"/>
      <c r="B18" s="62"/>
      <c r="C18" s="62" t="s">
        <v>103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116</v>
      </c>
      <c r="D19" s="51"/>
      <c r="E19" s="37"/>
    </row>
    <row r="20" spans="1:5" s="30" customFormat="1" ht="20.25" customHeight="1" hidden="1">
      <c r="A20" s="61"/>
      <c r="B20" s="62"/>
      <c r="C20" s="62" t="s">
        <v>93</v>
      </c>
      <c r="D20" s="51"/>
      <c r="E20" s="40"/>
    </row>
    <row r="21" spans="1:5" s="30" customFormat="1" ht="20.25" customHeight="1" hidden="1">
      <c r="A21" s="61"/>
      <c r="B21" s="62"/>
      <c r="C21" s="62" t="s">
        <v>30</v>
      </c>
      <c r="D21" s="51"/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114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>
      <c r="A26" s="61"/>
      <c r="B26" s="62"/>
      <c r="C26" s="62" t="s">
        <v>15</v>
      </c>
      <c r="D26" s="51">
        <f>491664.24-2807.5</f>
        <v>488856.74</v>
      </c>
      <c r="E26" s="40"/>
    </row>
    <row r="27" spans="1:5" s="30" customFormat="1" ht="20.25" customHeight="1" hidden="1">
      <c r="A27" s="61"/>
      <c r="B27" s="62"/>
      <c r="C27" s="62" t="s">
        <v>60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110</v>
      </c>
      <c r="D29" s="51"/>
      <c r="E29" s="40"/>
    </row>
    <row r="30" spans="1:6" s="30" customFormat="1" ht="24" customHeight="1" hidden="1">
      <c r="A30" s="61"/>
      <c r="B30" s="62"/>
      <c r="C30" s="62" t="s">
        <v>109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105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>
      <c r="A34" s="61"/>
      <c r="B34" s="62"/>
      <c r="C34" s="62" t="s">
        <v>147</v>
      </c>
      <c r="D34" s="51">
        <v>2929.95</v>
      </c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90</v>
      </c>
      <c r="D36" s="39"/>
      <c r="E36" s="40"/>
    </row>
    <row r="37" spans="1:5" s="30" customFormat="1" ht="21" customHeight="1" hidden="1">
      <c r="A37" s="61"/>
      <c r="B37" s="62"/>
      <c r="C37" s="62" t="s">
        <v>113</v>
      </c>
      <c r="D37" s="51"/>
      <c r="E37" s="40"/>
    </row>
    <row r="38" spans="1:5" s="30" customFormat="1" ht="24.75" customHeight="1">
      <c r="A38" s="32" t="s">
        <v>8</v>
      </c>
      <c r="B38" s="111" t="s">
        <v>63</v>
      </c>
      <c r="C38" s="112"/>
      <c r="D38" s="46">
        <f>SUM(D39:D42)</f>
        <v>0</v>
      </c>
      <c r="E38" s="40"/>
    </row>
    <row r="39" spans="1:5" s="24" customFormat="1" ht="24" customHeight="1" hidden="1">
      <c r="A39" s="32"/>
      <c r="B39" s="110" t="s">
        <v>108</v>
      </c>
      <c r="C39" s="110"/>
      <c r="D39" s="56"/>
      <c r="E39" s="37"/>
    </row>
    <row r="40" spans="1:5" s="24" customFormat="1" ht="24" customHeight="1" hidden="1">
      <c r="A40" s="32"/>
      <c r="B40" s="110" t="s">
        <v>118</v>
      </c>
      <c r="C40" s="110"/>
      <c r="D40" s="57"/>
      <c r="E40" s="37"/>
    </row>
    <row r="41" spans="1:5" s="24" customFormat="1" ht="24" customHeight="1" hidden="1">
      <c r="A41" s="32"/>
      <c r="B41" s="110" t="s">
        <v>119</v>
      </c>
      <c r="C41" s="110"/>
      <c r="D41" s="38"/>
      <c r="E41" s="37"/>
    </row>
    <row r="42" spans="1:5" s="24" customFormat="1" ht="24" customHeight="1" hidden="1">
      <c r="A42" s="32"/>
      <c r="B42" s="110"/>
      <c r="C42" s="110"/>
      <c r="D42" s="38"/>
      <c r="E42" s="37"/>
    </row>
    <row r="43" spans="1:6" s="24" customFormat="1" ht="24" customHeight="1">
      <c r="A43" s="32" t="s">
        <v>10</v>
      </c>
      <c r="B43" s="110" t="s">
        <v>63</v>
      </c>
      <c r="C43" s="110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0" t="s">
        <v>59</v>
      </c>
      <c r="C44" s="110"/>
      <c r="D44" s="38"/>
      <c r="E44" s="37"/>
    </row>
    <row r="45" spans="1:5" s="24" customFormat="1" ht="24" customHeight="1" hidden="1">
      <c r="A45" s="32"/>
      <c r="B45" s="110" t="s">
        <v>69</v>
      </c>
      <c r="C45" s="110"/>
      <c r="D45" s="53"/>
      <c r="E45" s="37"/>
    </row>
    <row r="46" spans="1:5" s="24" customFormat="1" ht="22.5" customHeight="1" hidden="1">
      <c r="A46" s="32"/>
      <c r="B46" s="110" t="s">
        <v>78</v>
      </c>
      <c r="C46" s="110"/>
      <c r="D46" s="38"/>
      <c r="E46" s="37"/>
    </row>
    <row r="47" spans="1:5" s="24" customFormat="1" ht="25.5" customHeight="1" hidden="1">
      <c r="A47" s="32"/>
      <c r="B47" s="110" t="s">
        <v>15</v>
      </c>
      <c r="C47" s="110"/>
      <c r="D47" s="38"/>
      <c r="E47" s="37"/>
    </row>
    <row r="48" spans="1:5" s="24" customFormat="1" ht="18.75" hidden="1">
      <c r="A48" s="32"/>
      <c r="B48" s="110" t="s">
        <v>31</v>
      </c>
      <c r="C48" s="110"/>
      <c r="D48" s="38"/>
      <c r="E48" s="37"/>
    </row>
    <row r="49" spans="1:5" s="24" customFormat="1" ht="24" customHeight="1" hidden="1">
      <c r="A49" s="32"/>
      <c r="B49" s="110" t="s">
        <v>68</v>
      </c>
      <c r="C49" s="110"/>
      <c r="D49" s="38"/>
      <c r="E49" s="37"/>
    </row>
    <row r="50" spans="1:5" s="24" customFormat="1" ht="22.5" customHeight="1">
      <c r="A50" s="21" t="s">
        <v>25</v>
      </c>
      <c r="B50" s="110" t="s">
        <v>26</v>
      </c>
      <c r="C50" s="110"/>
      <c r="D50" s="47">
        <f>D51+D74+D96+D117+D135+D154</f>
        <v>25340.570000000003</v>
      </c>
      <c r="E50" s="37"/>
    </row>
    <row r="51" spans="1:5" s="24" customFormat="1" ht="25.5" customHeight="1">
      <c r="A51" s="21"/>
      <c r="B51" s="110" t="s">
        <v>102</v>
      </c>
      <c r="C51" s="110"/>
      <c r="D51" s="48">
        <f>SUM(D52:D73)</f>
        <v>0</v>
      </c>
      <c r="E51" s="37"/>
    </row>
    <row r="52" spans="1:5" s="24" customFormat="1" ht="27.75" customHeight="1" hidden="1">
      <c r="A52" s="61"/>
      <c r="B52" s="63"/>
      <c r="C52" s="62" t="s">
        <v>103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107</v>
      </c>
      <c r="D54" s="38"/>
      <c r="E54" s="40"/>
    </row>
    <row r="55" spans="1:5" s="30" customFormat="1" ht="27.75" customHeight="1" hidden="1">
      <c r="A55" s="61"/>
      <c r="B55" s="63"/>
      <c r="C55" s="62" t="s">
        <v>93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115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122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110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109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99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120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10" t="s">
        <v>1</v>
      </c>
      <c r="C74" s="110"/>
      <c r="D74" s="48">
        <f>SUM(D75:D95)</f>
        <v>3195.65</v>
      </c>
      <c r="E74" s="40"/>
    </row>
    <row r="75" spans="1:5" s="24" customFormat="1" ht="27.75" customHeight="1">
      <c r="A75" s="61"/>
      <c r="B75" s="62"/>
      <c r="C75" s="62" t="s">
        <v>14</v>
      </c>
      <c r="D75" s="38">
        <v>2409.71</v>
      </c>
      <c r="E75" s="37"/>
    </row>
    <row r="76" spans="1:5" s="24" customFormat="1" ht="22.5" customHeight="1" hidden="1">
      <c r="A76" s="61"/>
      <c r="B76" s="62"/>
      <c r="C76" s="62" t="s">
        <v>117</v>
      </c>
      <c r="D76" s="38"/>
      <c r="E76" s="37"/>
    </row>
    <row r="77" spans="1:5" s="30" customFormat="1" ht="24.75" customHeight="1">
      <c r="A77" s="61"/>
      <c r="B77" s="62"/>
      <c r="C77" s="62" t="s">
        <v>93</v>
      </c>
      <c r="D77" s="38">
        <v>425.19</v>
      </c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115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17.2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>
      <c r="A95" s="61"/>
      <c r="B95" s="62"/>
      <c r="C95" s="62" t="s">
        <v>58</v>
      </c>
      <c r="D95" s="38">
        <v>360.75</v>
      </c>
      <c r="E95" s="40"/>
    </row>
    <row r="96" spans="1:5" s="30" customFormat="1" ht="27" customHeight="1">
      <c r="A96" s="21"/>
      <c r="B96" s="110" t="s">
        <v>2</v>
      </c>
      <c r="C96" s="110"/>
      <c r="D96" s="48">
        <f>SUM(D97:D116)</f>
        <v>22144.920000000002</v>
      </c>
      <c r="E96" s="40"/>
    </row>
    <row r="97" spans="1:7" s="24" customFormat="1" ht="20.25" customHeight="1">
      <c r="A97" s="61"/>
      <c r="B97" s="63"/>
      <c r="C97" s="62" t="s">
        <v>67</v>
      </c>
      <c r="D97" s="51">
        <v>1876.06</v>
      </c>
      <c r="E97" s="37"/>
      <c r="G97" s="34"/>
    </row>
    <row r="98" spans="1:7" s="24" customFormat="1" ht="20.25" customHeight="1" hidden="1">
      <c r="A98" s="61"/>
      <c r="B98" s="63"/>
      <c r="C98" s="62" t="s">
        <v>117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93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>
      <c r="A102" s="61"/>
      <c r="B102" s="63"/>
      <c r="C102" s="62" t="s">
        <v>59</v>
      </c>
      <c r="D102" s="51">
        <v>16102.04</v>
      </c>
      <c r="E102" s="40"/>
    </row>
    <row r="103" spans="1:5" s="30" customFormat="1" ht="20.25" customHeight="1" hidden="1">
      <c r="A103" s="61"/>
      <c r="B103" s="63"/>
      <c r="C103" s="62" t="s">
        <v>115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>
      <c r="A105" s="61"/>
      <c r="B105" s="63"/>
      <c r="C105" s="62" t="s">
        <v>15</v>
      </c>
      <c r="D105" s="38">
        <v>2807.5</v>
      </c>
      <c r="E105" s="40"/>
    </row>
    <row r="106" spans="1:5" s="30" customFormat="1" ht="20.25" customHeight="1" hidden="1">
      <c r="A106" s="61"/>
      <c r="B106" s="63"/>
      <c r="C106" s="62" t="s">
        <v>78</v>
      </c>
      <c r="D106" s="38"/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0.2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>
      <c r="A113" s="61"/>
      <c r="B113" s="63"/>
      <c r="C113" s="62" t="s">
        <v>80</v>
      </c>
      <c r="D113" s="38">
        <v>1359.32</v>
      </c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0" t="s">
        <v>66</v>
      </c>
      <c r="C117" s="110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93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98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114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99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0" t="s">
        <v>79</v>
      </c>
      <c r="C135" s="110"/>
      <c r="D135" s="48">
        <f>SUM(D136:D153)</f>
        <v>0</v>
      </c>
      <c r="E135" s="40"/>
      <c r="G135" s="31"/>
    </row>
    <row r="136" spans="1:5" s="24" customFormat="1" ht="20.25" customHeight="1" hidden="1">
      <c r="A136" s="61"/>
      <c r="B136" s="62"/>
      <c r="C136" s="62" t="s">
        <v>106</v>
      </c>
      <c r="D136" s="38"/>
      <c r="E136" s="37"/>
    </row>
    <row r="137" spans="1:5" s="30" customFormat="1" ht="20.25" customHeight="1" hidden="1">
      <c r="A137" s="61"/>
      <c r="B137" s="62"/>
      <c r="C137" s="62" t="s">
        <v>93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114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104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0" t="s">
        <v>75</v>
      </c>
      <c r="C154" s="110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2.25" customHeight="1">
      <c r="A157" s="99" t="s">
        <v>56</v>
      </c>
      <c r="B157" s="77" t="s">
        <v>129</v>
      </c>
      <c r="C157" s="78"/>
      <c r="D157" s="54">
        <v>5764.37</v>
      </c>
      <c r="E157" s="40"/>
      <c r="H157" s="31"/>
    </row>
    <row r="158" spans="1:8" s="30" customFormat="1" ht="36.75" customHeight="1" hidden="1">
      <c r="A158" s="97"/>
      <c r="B158" s="77"/>
      <c r="C158" s="78"/>
      <c r="D158" s="54"/>
      <c r="E158" s="40"/>
      <c r="H158" s="31"/>
    </row>
    <row r="159" spans="1:8" s="30" customFormat="1" ht="34.5" customHeight="1" hidden="1">
      <c r="A159" s="97"/>
      <c r="B159" s="77"/>
      <c r="C159" s="78"/>
      <c r="D159" s="54"/>
      <c r="E159" s="40"/>
      <c r="H159" s="31"/>
    </row>
    <row r="160" spans="1:5" s="24" customFormat="1" ht="42" customHeight="1" hidden="1">
      <c r="A160" s="97"/>
      <c r="B160" s="77"/>
      <c r="C160" s="78"/>
      <c r="D160" s="54"/>
      <c r="E160" s="37"/>
    </row>
    <row r="161" spans="1:5" s="24" customFormat="1" ht="30.75" customHeight="1">
      <c r="A161" s="97"/>
      <c r="B161" s="80" t="s">
        <v>63</v>
      </c>
      <c r="C161" s="80"/>
      <c r="D161" s="42">
        <f>SUM(D157:D160)</f>
        <v>5764.37</v>
      </c>
      <c r="E161" s="37"/>
    </row>
    <row r="162" spans="1:6" s="24" customFormat="1" ht="25.5" customHeight="1">
      <c r="A162" s="32" t="s">
        <v>111</v>
      </c>
      <c r="B162" s="77"/>
      <c r="C162" s="78"/>
      <c r="D162" s="47">
        <f>D174+D179+D183+D191+D196+D200+D207+D221+D226+D232+D237+D244+D252+D258+D264+D275+D287+D270</f>
        <v>2683472.66</v>
      </c>
      <c r="E162" s="37"/>
      <c r="F162" s="34"/>
    </row>
    <row r="163" spans="1:6" s="24" customFormat="1" ht="27" customHeight="1">
      <c r="A163" s="99" t="s">
        <v>95</v>
      </c>
      <c r="B163" s="77" t="s">
        <v>123</v>
      </c>
      <c r="C163" s="78"/>
      <c r="D163" s="54">
        <v>6195.28</v>
      </c>
      <c r="E163" s="33"/>
      <c r="F163" s="34"/>
    </row>
    <row r="164" spans="1:6" s="24" customFormat="1" ht="32.25" customHeight="1">
      <c r="A164" s="97"/>
      <c r="B164" s="77" t="s">
        <v>135</v>
      </c>
      <c r="C164" s="78"/>
      <c r="D164" s="54">
        <v>171.79</v>
      </c>
      <c r="E164" s="33"/>
      <c r="F164" s="34"/>
    </row>
    <row r="165" spans="1:6" s="24" customFormat="1" ht="29.25" customHeight="1">
      <c r="A165" s="97"/>
      <c r="B165" s="77" t="s">
        <v>136</v>
      </c>
      <c r="C165" s="78"/>
      <c r="D165" s="54">
        <v>510</v>
      </c>
      <c r="E165" s="33"/>
      <c r="F165" s="34"/>
    </row>
    <row r="166" spans="1:6" s="24" customFormat="1" ht="42" customHeight="1">
      <c r="A166" s="97"/>
      <c r="B166" s="77" t="s">
        <v>137</v>
      </c>
      <c r="C166" s="78"/>
      <c r="D166" s="54">
        <v>1970</v>
      </c>
      <c r="E166" s="33"/>
      <c r="F166" s="34"/>
    </row>
    <row r="167" spans="1:6" s="24" customFormat="1" ht="38.25" customHeight="1">
      <c r="A167" s="97"/>
      <c r="B167" s="77" t="s">
        <v>138</v>
      </c>
      <c r="C167" s="78"/>
      <c r="D167" s="54">
        <v>5820</v>
      </c>
      <c r="E167" s="33"/>
      <c r="F167" s="34"/>
    </row>
    <row r="168" spans="1:6" s="24" customFormat="1" ht="41.25" customHeight="1" hidden="1">
      <c r="A168" s="97"/>
      <c r="B168" s="77"/>
      <c r="C168" s="78"/>
      <c r="D168" s="38"/>
      <c r="E168" s="33"/>
      <c r="F168" s="34"/>
    </row>
    <row r="169" spans="1:6" s="24" customFormat="1" ht="36.75" customHeight="1" hidden="1">
      <c r="A169" s="97"/>
      <c r="B169" s="77"/>
      <c r="C169" s="78"/>
      <c r="D169" s="38"/>
      <c r="E169" s="33"/>
      <c r="F169" s="34"/>
    </row>
    <row r="170" spans="1:6" s="24" customFormat="1" ht="34.5" customHeight="1" hidden="1">
      <c r="A170" s="97"/>
      <c r="B170" s="77"/>
      <c r="C170" s="78"/>
      <c r="D170" s="38"/>
      <c r="E170" s="33"/>
      <c r="F170" s="34"/>
    </row>
    <row r="171" spans="1:6" s="24" customFormat="1" ht="42" customHeight="1" hidden="1">
      <c r="A171" s="97"/>
      <c r="B171" s="77"/>
      <c r="C171" s="78"/>
      <c r="D171" s="38"/>
      <c r="E171" s="33"/>
      <c r="F171" s="34"/>
    </row>
    <row r="172" spans="1:6" s="24" customFormat="1" ht="42" customHeight="1" hidden="1">
      <c r="A172" s="97"/>
      <c r="B172" s="77"/>
      <c r="C172" s="78"/>
      <c r="D172" s="38"/>
      <c r="E172" s="33"/>
      <c r="F172" s="34"/>
    </row>
    <row r="173" spans="1:6" s="24" customFormat="1" ht="36.75" customHeight="1" hidden="1">
      <c r="A173" s="97"/>
      <c r="B173" s="115"/>
      <c r="C173" s="116"/>
      <c r="D173" s="38"/>
      <c r="E173" s="33"/>
      <c r="F173" s="34"/>
    </row>
    <row r="174" spans="1:6" s="24" customFormat="1" ht="27" customHeight="1">
      <c r="A174" s="98"/>
      <c r="B174" s="93" t="s">
        <v>84</v>
      </c>
      <c r="C174" s="94"/>
      <c r="D174" s="48">
        <f>SUM(D163:D173)</f>
        <v>14667.07</v>
      </c>
      <c r="E174" s="33"/>
      <c r="F174" s="34"/>
    </row>
    <row r="175" spans="1:4" s="25" customFormat="1" ht="31.5" customHeight="1">
      <c r="A175" s="99" t="s">
        <v>59</v>
      </c>
      <c r="B175" s="79" t="s">
        <v>112</v>
      </c>
      <c r="C175" s="79"/>
      <c r="D175" s="54">
        <v>40100</v>
      </c>
    </row>
    <row r="176" spans="1:4" s="25" customFormat="1" ht="30.75" customHeight="1">
      <c r="A176" s="97"/>
      <c r="B176" s="79" t="s">
        <v>141</v>
      </c>
      <c r="C176" s="79"/>
      <c r="D176" s="54">
        <v>10200</v>
      </c>
    </row>
    <row r="177" spans="1:4" s="25" customFormat="1" ht="24.75" customHeight="1">
      <c r="A177" s="97"/>
      <c r="B177" s="77" t="s">
        <v>125</v>
      </c>
      <c r="C177" s="78"/>
      <c r="D177" s="54">
        <v>48384</v>
      </c>
    </row>
    <row r="178" spans="1:4" s="25" customFormat="1" ht="24.75" customHeight="1" hidden="1">
      <c r="A178" s="97"/>
      <c r="B178" s="77"/>
      <c r="C178" s="78"/>
      <c r="D178" s="54"/>
    </row>
    <row r="179" spans="1:8" s="25" customFormat="1" ht="29.25" customHeight="1">
      <c r="A179" s="98"/>
      <c r="B179" s="93" t="s">
        <v>84</v>
      </c>
      <c r="C179" s="94"/>
      <c r="D179" s="49">
        <f>SUM(D175:D178)</f>
        <v>98684</v>
      </c>
      <c r="F179" s="27"/>
      <c r="H179" s="27"/>
    </row>
    <row r="180" spans="1:8" s="25" customFormat="1" ht="24.75" customHeight="1" hidden="1">
      <c r="A180" s="99" t="s">
        <v>68</v>
      </c>
      <c r="B180" s="77"/>
      <c r="C180" s="78"/>
      <c r="D180" s="54"/>
      <c r="F180" s="27"/>
      <c r="H180" s="27"/>
    </row>
    <row r="181" spans="1:8" s="25" customFormat="1" ht="24.75" customHeight="1" hidden="1">
      <c r="A181" s="97"/>
      <c r="B181" s="77"/>
      <c r="C181" s="78"/>
      <c r="D181" s="54"/>
      <c r="F181" s="27"/>
      <c r="H181" s="27"/>
    </row>
    <row r="182" spans="1:8" s="25" customFormat="1" ht="24.75" customHeight="1" hidden="1">
      <c r="A182" s="97"/>
      <c r="B182" s="77"/>
      <c r="C182" s="78"/>
      <c r="D182" s="54"/>
      <c r="F182" s="27"/>
      <c r="H182" s="27"/>
    </row>
    <row r="183" spans="1:8" s="25" customFormat="1" ht="24.75" customHeight="1" hidden="1">
      <c r="A183" s="98"/>
      <c r="B183" s="93" t="s">
        <v>84</v>
      </c>
      <c r="C183" s="94"/>
      <c r="D183" s="49">
        <f>SUM(D180:D182)</f>
        <v>0</v>
      </c>
      <c r="F183" s="27"/>
      <c r="H183" s="27"/>
    </row>
    <row r="184" spans="1:4" s="25" customFormat="1" ht="32.25" customHeight="1" hidden="1">
      <c r="A184" s="80" t="s">
        <v>94</v>
      </c>
      <c r="B184" s="77"/>
      <c r="C184" s="78"/>
      <c r="D184" s="54"/>
    </row>
    <row r="185" spans="1:4" s="25" customFormat="1" ht="30.75" customHeight="1" hidden="1">
      <c r="A185" s="80"/>
      <c r="B185" s="79"/>
      <c r="C185" s="79"/>
      <c r="D185" s="54"/>
    </row>
    <row r="186" spans="1:4" s="25" customFormat="1" ht="28.5" customHeight="1" hidden="1">
      <c r="A186" s="80"/>
      <c r="B186" s="77"/>
      <c r="C186" s="78"/>
      <c r="D186" s="54"/>
    </row>
    <row r="187" spans="1:4" s="25" customFormat="1" ht="24" customHeight="1" hidden="1">
      <c r="A187" s="80"/>
      <c r="B187" s="79"/>
      <c r="C187" s="79"/>
      <c r="D187" s="54"/>
    </row>
    <row r="188" spans="1:4" s="25" customFormat="1" ht="35.25" customHeight="1" hidden="1">
      <c r="A188" s="80"/>
      <c r="B188" s="79"/>
      <c r="C188" s="79"/>
      <c r="D188" s="54"/>
    </row>
    <row r="189" spans="1:4" s="25" customFormat="1" ht="24" customHeight="1" hidden="1">
      <c r="A189" s="80"/>
      <c r="B189" s="79"/>
      <c r="C189" s="79"/>
      <c r="D189" s="54"/>
    </row>
    <row r="190" spans="1:4" s="25" customFormat="1" ht="24" customHeight="1" hidden="1">
      <c r="A190" s="80"/>
      <c r="B190" s="79"/>
      <c r="C190" s="79"/>
      <c r="D190" s="54"/>
    </row>
    <row r="191" spans="1:4" s="25" customFormat="1" ht="27.75" customHeight="1" hidden="1">
      <c r="A191" s="80"/>
      <c r="B191" s="101" t="s">
        <v>84</v>
      </c>
      <c r="C191" s="101"/>
      <c r="D191" s="42">
        <f>SUM(D184:D190)</f>
        <v>0</v>
      </c>
    </row>
    <row r="192" spans="1:4" s="25" customFormat="1" ht="39" customHeight="1" hidden="1">
      <c r="A192" s="80" t="s">
        <v>15</v>
      </c>
      <c r="B192" s="77"/>
      <c r="C192" s="78"/>
      <c r="D192" s="54"/>
    </row>
    <row r="193" spans="1:4" s="25" customFormat="1" ht="38.25" customHeight="1" hidden="1">
      <c r="A193" s="80"/>
      <c r="B193" s="77"/>
      <c r="C193" s="78"/>
      <c r="D193" s="54"/>
    </row>
    <row r="194" spans="1:4" s="25" customFormat="1" ht="38.25" customHeight="1" hidden="1">
      <c r="A194" s="80"/>
      <c r="B194" s="77"/>
      <c r="C194" s="78"/>
      <c r="D194" s="54"/>
    </row>
    <row r="195" spans="1:4" s="25" customFormat="1" ht="29.25" customHeight="1" hidden="1">
      <c r="A195" s="80"/>
      <c r="B195" s="77"/>
      <c r="C195" s="78"/>
      <c r="D195" s="54"/>
    </row>
    <row r="196" spans="1:6" s="25" customFormat="1" ht="27" customHeight="1" hidden="1">
      <c r="A196" s="80"/>
      <c r="B196" s="101" t="s">
        <v>84</v>
      </c>
      <c r="C196" s="101"/>
      <c r="D196" s="49">
        <f>D192+D193+D194</f>
        <v>0</v>
      </c>
      <c r="F196" s="27"/>
    </row>
    <row r="197" spans="1:4" s="25" customFormat="1" ht="27.75" customHeight="1" hidden="1">
      <c r="A197" s="80" t="s">
        <v>30</v>
      </c>
      <c r="B197" s="77"/>
      <c r="C197" s="78"/>
      <c r="D197" s="54"/>
    </row>
    <row r="198" spans="1:4" s="25" customFormat="1" ht="27.75" customHeight="1" hidden="1">
      <c r="A198" s="80"/>
      <c r="B198" s="77"/>
      <c r="C198" s="78"/>
      <c r="D198" s="54"/>
    </row>
    <row r="199" spans="1:4" s="25" customFormat="1" ht="27" customHeight="1" hidden="1">
      <c r="A199" s="80"/>
      <c r="B199" s="79"/>
      <c r="C199" s="79"/>
      <c r="D199" s="54"/>
    </row>
    <row r="200" spans="1:6" s="25" customFormat="1" ht="21.75" customHeight="1" hidden="1">
      <c r="A200" s="80"/>
      <c r="B200" s="101" t="s">
        <v>84</v>
      </c>
      <c r="C200" s="101"/>
      <c r="D200" s="42">
        <f>D197+D198+D199</f>
        <v>0</v>
      </c>
      <c r="F200" s="27"/>
    </row>
    <row r="201" spans="1:4" s="25" customFormat="1" ht="26.25" customHeight="1" hidden="1">
      <c r="A201" s="99" t="s">
        <v>85</v>
      </c>
      <c r="B201" s="77"/>
      <c r="C201" s="78"/>
      <c r="D201" s="54"/>
    </row>
    <row r="202" spans="1:4" s="25" customFormat="1" ht="32.25" customHeight="1" hidden="1">
      <c r="A202" s="97"/>
      <c r="B202" s="77"/>
      <c r="C202" s="78"/>
      <c r="D202" s="54"/>
    </row>
    <row r="203" spans="1:4" s="25" customFormat="1" ht="31.5" customHeight="1" hidden="1">
      <c r="A203" s="97"/>
      <c r="B203" s="77"/>
      <c r="C203" s="78"/>
      <c r="D203" s="54"/>
    </row>
    <row r="204" spans="1:4" s="25" customFormat="1" ht="21.75" customHeight="1" hidden="1">
      <c r="A204" s="97"/>
      <c r="B204" s="110"/>
      <c r="C204" s="110"/>
      <c r="D204" s="54"/>
    </row>
    <row r="205" spans="1:4" s="25" customFormat="1" ht="38.25" customHeight="1" hidden="1">
      <c r="A205" s="97"/>
      <c r="B205" s="110"/>
      <c r="C205" s="110"/>
      <c r="D205" s="54"/>
    </row>
    <row r="206" spans="1:4" s="25" customFormat="1" ht="20.25" customHeight="1" hidden="1">
      <c r="A206" s="97"/>
      <c r="B206" s="111"/>
      <c r="C206" s="112"/>
      <c r="D206" s="54"/>
    </row>
    <row r="207" spans="1:7" s="25" customFormat="1" ht="27" customHeight="1" hidden="1">
      <c r="A207" s="98"/>
      <c r="B207" s="101" t="s">
        <v>84</v>
      </c>
      <c r="C207" s="101"/>
      <c r="D207" s="49">
        <f>SUM(D201:D206)</f>
        <v>0</v>
      </c>
      <c r="G207" s="27"/>
    </row>
    <row r="208" spans="1:4" s="25" customFormat="1" ht="30.75" customHeight="1" hidden="1">
      <c r="A208" s="113" t="s">
        <v>60</v>
      </c>
      <c r="B208" s="89"/>
      <c r="C208" s="90"/>
      <c r="D208" s="54"/>
    </row>
    <row r="209" spans="1:4" s="25" customFormat="1" ht="27.75" customHeight="1" hidden="1">
      <c r="A209" s="113"/>
      <c r="B209" s="89"/>
      <c r="C209" s="90"/>
      <c r="D209" s="39"/>
    </row>
    <row r="210" spans="1:4" s="25" customFormat="1" ht="28.5" customHeight="1" hidden="1">
      <c r="A210" s="113"/>
      <c r="B210" s="77"/>
      <c r="C210" s="78"/>
      <c r="D210" s="39"/>
    </row>
    <row r="211" spans="1:4" s="25" customFormat="1" ht="35.25" customHeight="1" hidden="1">
      <c r="A211" s="113"/>
      <c r="B211" s="105"/>
      <c r="C211" s="105"/>
      <c r="D211" s="39"/>
    </row>
    <row r="212" spans="1:4" s="25" customFormat="1" ht="30.75" customHeight="1" hidden="1">
      <c r="A212" s="113"/>
      <c r="B212" s="105"/>
      <c r="C212" s="105"/>
      <c r="D212" s="39"/>
    </row>
    <row r="213" spans="1:4" s="25" customFormat="1" ht="31.5" customHeight="1" hidden="1">
      <c r="A213" s="113"/>
      <c r="B213" s="105"/>
      <c r="C213" s="105"/>
      <c r="D213" s="39"/>
    </row>
    <row r="214" spans="1:11" s="25" customFormat="1" ht="35.25" customHeight="1" hidden="1">
      <c r="A214" s="113"/>
      <c r="B214" s="89"/>
      <c r="C214" s="90"/>
      <c r="D214" s="54"/>
      <c r="I214" s="64"/>
      <c r="J214" s="64"/>
      <c r="K214" s="64"/>
    </row>
    <row r="215" spans="1:11" s="25" customFormat="1" ht="20.25" customHeight="1" hidden="1">
      <c r="A215" s="113"/>
      <c r="B215" s="106"/>
      <c r="C215" s="107"/>
      <c r="D215" s="54"/>
      <c r="I215" s="109"/>
      <c r="J215" s="109"/>
      <c r="K215" s="65"/>
    </row>
    <row r="216" spans="1:11" s="25" customFormat="1" ht="20.25" customHeight="1" hidden="1">
      <c r="A216" s="113"/>
      <c r="B216" s="89"/>
      <c r="C216" s="90"/>
      <c r="D216" s="54"/>
      <c r="I216" s="59"/>
      <c r="J216" s="59"/>
      <c r="K216" s="65"/>
    </row>
    <row r="217" spans="1:4" s="25" customFormat="1" ht="24.75" customHeight="1" hidden="1">
      <c r="A217" s="113"/>
      <c r="B217" s="106"/>
      <c r="C217" s="107"/>
      <c r="D217" s="54"/>
    </row>
    <row r="218" spans="1:4" s="25" customFormat="1" ht="30" customHeight="1" hidden="1">
      <c r="A218" s="113"/>
      <c r="B218" s="106"/>
      <c r="C218" s="107"/>
      <c r="D218" s="54"/>
    </row>
    <row r="219" spans="1:4" s="25" customFormat="1" ht="30" customHeight="1" hidden="1">
      <c r="A219" s="113"/>
      <c r="B219" s="106"/>
      <c r="C219" s="107"/>
      <c r="D219" s="54"/>
    </row>
    <row r="220" spans="1:4" s="25" customFormat="1" ht="24.75" customHeight="1" hidden="1">
      <c r="A220" s="113"/>
      <c r="B220" s="106"/>
      <c r="C220" s="107"/>
      <c r="D220" s="54"/>
    </row>
    <row r="221" spans="1:7" s="25" customFormat="1" ht="24.75" customHeight="1" hidden="1">
      <c r="A221" s="114"/>
      <c r="B221" s="108" t="s">
        <v>84</v>
      </c>
      <c r="C221" s="108"/>
      <c r="D221" s="49">
        <f>SUM(D208:D220)</f>
        <v>0</v>
      </c>
      <c r="F221" s="27"/>
      <c r="G221" s="27"/>
    </row>
    <row r="222" spans="1:4" s="25" customFormat="1" ht="32.25" customHeight="1" hidden="1">
      <c r="A222" s="80" t="s">
        <v>18</v>
      </c>
      <c r="B222" s="77"/>
      <c r="C222" s="78"/>
      <c r="D222" s="54"/>
    </row>
    <row r="223" spans="1:4" s="25" customFormat="1" ht="32.25" customHeight="1">
      <c r="A223" s="80"/>
      <c r="B223" s="77" t="s">
        <v>130</v>
      </c>
      <c r="C223" s="78"/>
      <c r="D223" s="54">
        <v>8455.74</v>
      </c>
    </row>
    <row r="224" spans="1:4" s="25" customFormat="1" ht="30.75" customHeight="1" hidden="1">
      <c r="A224" s="80"/>
      <c r="B224" s="77"/>
      <c r="C224" s="78"/>
      <c r="D224" s="54"/>
    </row>
    <row r="225" spans="1:4" s="25" customFormat="1" ht="30.75" customHeight="1" hidden="1">
      <c r="A225" s="80"/>
      <c r="B225" s="77"/>
      <c r="C225" s="78"/>
      <c r="D225" s="54"/>
    </row>
    <row r="226" spans="1:4" s="25" customFormat="1" ht="27.75" customHeight="1">
      <c r="A226" s="80"/>
      <c r="B226" s="101" t="s">
        <v>84</v>
      </c>
      <c r="C226" s="101"/>
      <c r="D226" s="49">
        <f>SUM(D222:D225)</f>
        <v>8455.74</v>
      </c>
    </row>
    <row r="227" spans="1:4" s="25" customFormat="1" ht="39" customHeight="1">
      <c r="A227" s="99" t="s">
        <v>31</v>
      </c>
      <c r="B227" s="77" t="s">
        <v>139</v>
      </c>
      <c r="C227" s="78"/>
      <c r="D227" s="39">
        <v>14880</v>
      </c>
    </row>
    <row r="228" spans="1:4" s="25" customFormat="1" ht="27.75" customHeight="1" hidden="1">
      <c r="A228" s="97"/>
      <c r="B228" s="79" t="s">
        <v>140</v>
      </c>
      <c r="C228" s="79"/>
      <c r="D228" s="54"/>
    </row>
    <row r="229" spans="1:4" s="25" customFormat="1" ht="32.25" customHeight="1" hidden="1">
      <c r="A229" s="97"/>
      <c r="B229" s="79"/>
      <c r="C229" s="79"/>
      <c r="D229" s="54"/>
    </row>
    <row r="230" spans="1:4" s="25" customFormat="1" ht="24.75" customHeight="1" hidden="1">
      <c r="A230" s="97"/>
      <c r="B230" s="79"/>
      <c r="C230" s="79"/>
      <c r="D230" s="54"/>
    </row>
    <row r="231" spans="1:4" s="25" customFormat="1" ht="27.75" customHeight="1" hidden="1">
      <c r="A231" s="97"/>
      <c r="B231" s="77"/>
      <c r="C231" s="78"/>
      <c r="D231" s="54"/>
    </row>
    <row r="232" spans="1:8" s="25" customFormat="1" ht="24" customHeight="1">
      <c r="A232" s="98"/>
      <c r="B232" s="101" t="s">
        <v>84</v>
      </c>
      <c r="C232" s="101"/>
      <c r="D232" s="49">
        <f>SUM(D227:D231)</f>
        <v>14880</v>
      </c>
      <c r="F232" s="27"/>
      <c r="G232" s="27"/>
      <c r="H232" s="27"/>
    </row>
    <row r="233" spans="1:4" s="25" customFormat="1" ht="24" customHeight="1">
      <c r="A233" s="99" t="s">
        <v>93</v>
      </c>
      <c r="B233" s="77" t="s">
        <v>123</v>
      </c>
      <c r="C233" s="78"/>
      <c r="D233" s="54">
        <v>343.4</v>
      </c>
    </row>
    <row r="234" spans="1:4" s="25" customFormat="1" ht="24" customHeight="1">
      <c r="A234" s="97"/>
      <c r="B234" s="77" t="s">
        <v>136</v>
      </c>
      <c r="C234" s="78"/>
      <c r="D234" s="54">
        <v>510</v>
      </c>
    </row>
    <row r="235" spans="1:4" s="25" customFormat="1" ht="22.5" customHeight="1" hidden="1">
      <c r="A235" s="97"/>
      <c r="B235" s="79"/>
      <c r="C235" s="79"/>
      <c r="D235" s="54"/>
    </row>
    <row r="236" spans="1:4" s="25" customFormat="1" ht="25.5" customHeight="1" hidden="1">
      <c r="A236" s="97"/>
      <c r="B236" s="77"/>
      <c r="C236" s="78"/>
      <c r="D236" s="54"/>
    </row>
    <row r="237" spans="1:4" s="25" customFormat="1" ht="27.75" customHeight="1">
      <c r="A237" s="98"/>
      <c r="B237" s="101" t="s">
        <v>84</v>
      </c>
      <c r="C237" s="101"/>
      <c r="D237" s="49">
        <f>SUM(D233:D236)</f>
        <v>853.4</v>
      </c>
    </row>
    <row r="238" spans="1:6" s="25" customFormat="1" ht="30.75" customHeight="1" hidden="1">
      <c r="A238" s="102" t="s">
        <v>45</v>
      </c>
      <c r="B238" s="77"/>
      <c r="C238" s="78"/>
      <c r="D238" s="54"/>
      <c r="F238" s="27"/>
    </row>
    <row r="239" spans="1:4" s="25" customFormat="1" ht="27.75" customHeight="1" hidden="1">
      <c r="A239" s="103"/>
      <c r="B239" s="77"/>
      <c r="C239" s="78"/>
      <c r="D239" s="54"/>
    </row>
    <row r="240" spans="1:4" s="25" customFormat="1" ht="28.5" customHeight="1" hidden="1">
      <c r="A240" s="103"/>
      <c r="B240" s="77"/>
      <c r="C240" s="78"/>
      <c r="D240" s="54"/>
    </row>
    <row r="241" spans="1:4" s="25" customFormat="1" ht="33" customHeight="1" hidden="1">
      <c r="A241" s="103"/>
      <c r="B241" s="105"/>
      <c r="C241" s="105"/>
      <c r="D241" s="39"/>
    </row>
    <row r="242" spans="1:4" s="25" customFormat="1" ht="36" customHeight="1" hidden="1">
      <c r="A242" s="103"/>
      <c r="B242" s="77"/>
      <c r="C242" s="78"/>
      <c r="D242" s="54"/>
    </row>
    <row r="243" spans="1:4" s="25" customFormat="1" ht="36" customHeight="1" hidden="1">
      <c r="A243" s="103"/>
      <c r="B243" s="77"/>
      <c r="C243" s="78"/>
      <c r="D243" s="54"/>
    </row>
    <row r="244" spans="1:7" s="25" customFormat="1" ht="29.25" customHeight="1" hidden="1">
      <c r="A244" s="104"/>
      <c r="B244" s="101" t="s">
        <v>84</v>
      </c>
      <c r="C244" s="101"/>
      <c r="D244" s="49">
        <f>D238+D239+D240+D241+D242+D243</f>
        <v>0</v>
      </c>
      <c r="G244" s="27"/>
    </row>
    <row r="245" spans="1:4" s="25" customFormat="1" ht="31.5" customHeight="1" hidden="1">
      <c r="A245" s="99" t="s">
        <v>64</v>
      </c>
      <c r="B245" s="77"/>
      <c r="C245" s="78"/>
      <c r="D245" s="54"/>
    </row>
    <row r="246" spans="1:4" s="25" customFormat="1" ht="33" customHeight="1" hidden="1">
      <c r="A246" s="97"/>
      <c r="B246" s="77"/>
      <c r="C246" s="78"/>
      <c r="D246" s="54"/>
    </row>
    <row r="247" spans="1:4" s="25" customFormat="1" ht="38.25" customHeight="1" hidden="1">
      <c r="A247" s="97"/>
      <c r="B247" s="77"/>
      <c r="C247" s="78"/>
      <c r="D247" s="54"/>
    </row>
    <row r="248" spans="1:4" s="25" customFormat="1" ht="34.5" customHeight="1" hidden="1">
      <c r="A248" s="97"/>
      <c r="B248" s="77"/>
      <c r="C248" s="78"/>
      <c r="D248" s="54"/>
    </row>
    <row r="249" spans="1:4" s="25" customFormat="1" ht="27.75" customHeight="1" hidden="1">
      <c r="A249" s="97"/>
      <c r="B249" s="77"/>
      <c r="C249" s="78"/>
      <c r="D249" s="54"/>
    </row>
    <row r="250" spans="1:4" s="25" customFormat="1" ht="27.75" customHeight="1" hidden="1">
      <c r="A250" s="97"/>
      <c r="B250" s="79"/>
      <c r="C250" s="79"/>
      <c r="D250" s="54"/>
    </row>
    <row r="251" spans="1:4" s="25" customFormat="1" ht="17.25" customHeight="1" hidden="1">
      <c r="A251" s="97"/>
      <c r="B251" s="79"/>
      <c r="C251" s="79"/>
      <c r="D251" s="54"/>
    </row>
    <row r="252" spans="1:7" s="25" customFormat="1" ht="28.5" customHeight="1" hidden="1">
      <c r="A252" s="98"/>
      <c r="B252" s="101" t="s">
        <v>84</v>
      </c>
      <c r="C252" s="101"/>
      <c r="D252" s="49">
        <f>SUM(D245:D251)</f>
        <v>0</v>
      </c>
      <c r="G252" s="27"/>
    </row>
    <row r="253" spans="1:5" s="25" customFormat="1" ht="39" customHeight="1">
      <c r="A253" s="99" t="s">
        <v>80</v>
      </c>
      <c r="B253" s="77" t="s">
        <v>146</v>
      </c>
      <c r="C253" s="78"/>
      <c r="D253" s="54">
        <f>1080</f>
        <v>1080</v>
      </c>
      <c r="E253" s="28">
        <v>211.99</v>
      </c>
    </row>
    <row r="254" spans="1:5" s="25" customFormat="1" ht="27.75" customHeight="1">
      <c r="A254" s="97"/>
      <c r="B254" s="77" t="s">
        <v>123</v>
      </c>
      <c r="C254" s="78"/>
      <c r="D254" s="54">
        <v>276</v>
      </c>
      <c r="E254" s="28">
        <f>126.65+506.43</f>
        <v>633.08</v>
      </c>
    </row>
    <row r="255" spans="1:5" s="25" customFormat="1" ht="27.75" customHeight="1">
      <c r="A255" s="97"/>
      <c r="B255" s="89" t="s">
        <v>127</v>
      </c>
      <c r="C255" s="90"/>
      <c r="D255" s="54">
        <v>5936.16</v>
      </c>
      <c r="E255" s="28">
        <f>300+120+682.99</f>
        <v>1102.99</v>
      </c>
    </row>
    <row r="256" spans="1:5" s="25" customFormat="1" ht="24.75" customHeight="1">
      <c r="A256" s="97"/>
      <c r="B256" s="77" t="s">
        <v>136</v>
      </c>
      <c r="C256" s="78"/>
      <c r="D256" s="54">
        <f>883.99+370</f>
        <v>1253.99</v>
      </c>
      <c r="E256" s="27"/>
    </row>
    <row r="257" spans="1:5" s="25" customFormat="1" ht="27.75" customHeight="1">
      <c r="A257" s="97"/>
      <c r="B257" s="77" t="s">
        <v>145</v>
      </c>
      <c r="C257" s="78"/>
      <c r="D257" s="54">
        <v>5013.8</v>
      </c>
      <c r="E257" s="27"/>
    </row>
    <row r="258" spans="1:6" s="25" customFormat="1" ht="27" customHeight="1">
      <c r="A258" s="98"/>
      <c r="B258" s="93" t="s">
        <v>84</v>
      </c>
      <c r="C258" s="94"/>
      <c r="D258" s="49">
        <f>SUM(D253:D257)</f>
        <v>13559.95</v>
      </c>
      <c r="F258" s="27">
        <f>D258+D113+D34</f>
        <v>17849.22</v>
      </c>
    </row>
    <row r="259" spans="1:4" s="25" customFormat="1" ht="36.75" customHeight="1" hidden="1">
      <c r="A259" s="99" t="s">
        <v>87</v>
      </c>
      <c r="B259" s="77"/>
      <c r="C259" s="78"/>
      <c r="D259" s="54"/>
    </row>
    <row r="260" spans="1:4" s="25" customFormat="1" ht="31.5" customHeight="1" hidden="1">
      <c r="A260" s="97"/>
      <c r="B260" s="77"/>
      <c r="C260" s="78"/>
      <c r="D260" s="54"/>
    </row>
    <row r="261" spans="1:4" s="25" customFormat="1" ht="35.25" customHeight="1" hidden="1">
      <c r="A261" s="97"/>
      <c r="B261" s="77"/>
      <c r="C261" s="78"/>
      <c r="D261" s="54"/>
    </row>
    <row r="262" spans="1:4" s="25" customFormat="1" ht="34.5" customHeight="1" hidden="1">
      <c r="A262" s="97"/>
      <c r="B262" s="79"/>
      <c r="C262" s="79"/>
      <c r="D262" s="54"/>
    </row>
    <row r="263" spans="1:4" s="25" customFormat="1" ht="0" customHeight="1" hidden="1">
      <c r="A263" s="97"/>
      <c r="B263" s="79"/>
      <c r="C263" s="79"/>
      <c r="D263" s="54"/>
    </row>
    <row r="264" spans="1:4" s="25" customFormat="1" ht="28.5" customHeight="1" hidden="1">
      <c r="A264" s="98"/>
      <c r="B264" s="93" t="s">
        <v>84</v>
      </c>
      <c r="C264" s="94"/>
      <c r="D264" s="49">
        <f>SUM(D259:D263)</f>
        <v>0</v>
      </c>
    </row>
    <row r="265" spans="1:4" s="25" customFormat="1" ht="36.75" customHeight="1" hidden="1">
      <c r="A265" s="99" t="s">
        <v>0</v>
      </c>
      <c r="B265" s="77"/>
      <c r="C265" s="78"/>
      <c r="D265" s="54"/>
    </row>
    <row r="266" spans="1:4" s="25" customFormat="1" ht="35.25" customHeight="1" hidden="1">
      <c r="A266" s="97"/>
      <c r="B266" s="77"/>
      <c r="C266" s="78"/>
      <c r="D266" s="54"/>
    </row>
    <row r="267" spans="1:4" s="25" customFormat="1" ht="41.25" customHeight="1" hidden="1">
      <c r="A267" s="97"/>
      <c r="B267" s="77"/>
      <c r="C267" s="78"/>
      <c r="D267" s="54"/>
    </row>
    <row r="268" spans="1:4" s="25" customFormat="1" ht="33" customHeight="1" hidden="1">
      <c r="A268" s="97"/>
      <c r="B268" s="77"/>
      <c r="C268" s="78"/>
      <c r="D268" s="54"/>
    </row>
    <row r="269" spans="1:4" s="25" customFormat="1" ht="35.25" customHeight="1" hidden="1">
      <c r="A269" s="97"/>
      <c r="B269" s="77"/>
      <c r="C269" s="100"/>
      <c r="D269" s="54"/>
    </row>
    <row r="270" spans="1:4" s="25" customFormat="1" ht="33" customHeight="1" hidden="1">
      <c r="A270" s="98"/>
      <c r="B270" s="93" t="s">
        <v>84</v>
      </c>
      <c r="C270" s="94"/>
      <c r="D270" s="49">
        <f>SUM(D265:D269)</f>
        <v>0</v>
      </c>
    </row>
    <row r="271" spans="1:6" s="25" customFormat="1" ht="27" customHeight="1">
      <c r="A271" s="97" t="s">
        <v>58</v>
      </c>
      <c r="B271" s="89" t="s">
        <v>142</v>
      </c>
      <c r="C271" s="90"/>
      <c r="D271" s="54">
        <v>1314</v>
      </c>
      <c r="F271" s="27"/>
    </row>
    <row r="272" spans="1:4" s="25" customFormat="1" ht="30.75" customHeight="1">
      <c r="A272" s="97"/>
      <c r="B272" s="77" t="s">
        <v>136</v>
      </c>
      <c r="C272" s="78"/>
      <c r="D272" s="54">
        <v>530</v>
      </c>
    </row>
    <row r="273" spans="1:4" s="25" customFormat="1" ht="29.25" customHeight="1">
      <c r="A273" s="97"/>
      <c r="B273" s="77" t="s">
        <v>143</v>
      </c>
      <c r="C273" s="78"/>
      <c r="D273" s="54">
        <v>835</v>
      </c>
    </row>
    <row r="274" spans="1:4" s="25" customFormat="1" ht="36.75" customHeight="1">
      <c r="A274" s="97"/>
      <c r="B274" s="77" t="s">
        <v>144</v>
      </c>
      <c r="C274" s="78"/>
      <c r="D274" s="54">
        <v>7200</v>
      </c>
    </row>
    <row r="275" spans="1:6" s="25" customFormat="1" ht="26.25" customHeight="1">
      <c r="A275" s="98"/>
      <c r="B275" s="93" t="s">
        <v>84</v>
      </c>
      <c r="C275" s="94"/>
      <c r="D275" s="49">
        <f>SUM(D271:D274)</f>
        <v>9879</v>
      </c>
      <c r="F275" s="27"/>
    </row>
    <row r="276" spans="1:4" s="25" customFormat="1" ht="31.5" customHeight="1">
      <c r="A276" s="95" t="s">
        <v>12</v>
      </c>
      <c r="B276" s="77" t="s">
        <v>148</v>
      </c>
      <c r="C276" s="78"/>
      <c r="D276" s="74">
        <v>72670.98</v>
      </c>
    </row>
    <row r="277" spans="1:4" s="25" customFormat="1" ht="31.5" customHeight="1">
      <c r="A277" s="96"/>
      <c r="B277" s="77" t="s">
        <v>149</v>
      </c>
      <c r="C277" s="78"/>
      <c r="D277" s="73">
        <v>199479</v>
      </c>
    </row>
    <row r="278" spans="1:4" s="25" customFormat="1" ht="25.5" customHeight="1">
      <c r="A278" s="96"/>
      <c r="B278" s="77" t="s">
        <v>150</v>
      </c>
      <c r="C278" s="78"/>
      <c r="D278" s="73">
        <v>45772.21</v>
      </c>
    </row>
    <row r="279" spans="1:4" s="25" customFormat="1" ht="41.25" customHeight="1">
      <c r="A279" s="96"/>
      <c r="B279" s="77" t="s">
        <v>151</v>
      </c>
      <c r="C279" s="78"/>
      <c r="D279" s="73">
        <v>300746.4</v>
      </c>
    </row>
    <row r="280" spans="1:4" s="25" customFormat="1" ht="29.25" customHeight="1">
      <c r="A280" s="96"/>
      <c r="B280" s="77" t="s">
        <v>152</v>
      </c>
      <c r="C280" s="78"/>
      <c r="D280" s="73">
        <v>1704.02</v>
      </c>
    </row>
    <row r="281" spans="1:4" s="25" customFormat="1" ht="40.5" customHeight="1">
      <c r="A281" s="96"/>
      <c r="B281" s="77" t="s">
        <v>153</v>
      </c>
      <c r="C281" s="78"/>
      <c r="D281" s="73">
        <v>145164.89</v>
      </c>
    </row>
    <row r="282" spans="1:4" s="25" customFormat="1" ht="30.75" customHeight="1">
      <c r="A282" s="75"/>
      <c r="B282" s="89" t="s">
        <v>155</v>
      </c>
      <c r="C282" s="90"/>
      <c r="D282" s="69">
        <v>20069.99</v>
      </c>
    </row>
    <row r="283" spans="1:4" s="25" customFormat="1" ht="29.25" customHeight="1">
      <c r="A283" s="75"/>
      <c r="B283" s="91" t="s">
        <v>154</v>
      </c>
      <c r="C283" s="92"/>
      <c r="D283" s="69">
        <v>33850.01</v>
      </c>
    </row>
    <row r="284" spans="1:4" s="25" customFormat="1" ht="36" customHeight="1">
      <c r="A284" s="75"/>
      <c r="B284" s="91" t="s">
        <v>156</v>
      </c>
      <c r="C284" s="92"/>
      <c r="D284" s="69">
        <v>35696</v>
      </c>
    </row>
    <row r="285" spans="1:4" s="25" customFormat="1" ht="27.75" customHeight="1">
      <c r="A285" s="75"/>
      <c r="B285" s="91" t="s">
        <v>124</v>
      </c>
      <c r="C285" s="92"/>
      <c r="D285" s="69">
        <v>1667340</v>
      </c>
    </row>
    <row r="286" spans="1:4" s="25" customFormat="1" ht="36" customHeight="1" hidden="1">
      <c r="A286" s="75"/>
      <c r="B286" s="91"/>
      <c r="C286" s="92"/>
      <c r="D286" s="69"/>
    </row>
    <row r="287" spans="1:6" s="25" customFormat="1" ht="25.5" customHeight="1">
      <c r="A287" s="32"/>
      <c r="B287" s="93" t="s">
        <v>84</v>
      </c>
      <c r="C287" s="94"/>
      <c r="D287" s="49">
        <f>SUM(D276:D286)</f>
        <v>2522493.5</v>
      </c>
      <c r="F287" s="27"/>
    </row>
    <row r="288" spans="1:8" s="25" customFormat="1" ht="27.75" customHeight="1">
      <c r="A288" s="21"/>
      <c r="B288" s="86" t="s">
        <v>19</v>
      </c>
      <c r="C288" s="87"/>
      <c r="D288" s="42">
        <f>D162+D16</f>
        <v>3206364.29</v>
      </c>
      <c r="E288" s="26"/>
      <c r="F288" s="27">
        <f>D288-D287</f>
        <v>683870.79</v>
      </c>
      <c r="G288" s="27"/>
      <c r="H288" s="27"/>
    </row>
    <row r="289" spans="1:7" s="25" customFormat="1" ht="30.75" customHeight="1">
      <c r="A289" s="21"/>
      <c r="B289" s="88" t="s">
        <v>57</v>
      </c>
      <c r="C289" s="88"/>
      <c r="D289" s="42">
        <f>SUM(D290:E294)</f>
        <v>0</v>
      </c>
      <c r="E289" s="26"/>
      <c r="F289" s="27"/>
      <c r="G289" s="27"/>
    </row>
    <row r="290" spans="1:7" s="25" customFormat="1" ht="39.75" customHeight="1" hidden="1">
      <c r="A290" s="21"/>
      <c r="B290" s="81"/>
      <c r="C290" s="82"/>
      <c r="D290" s="70"/>
      <c r="E290" s="26"/>
      <c r="G290" s="27"/>
    </row>
    <row r="291" spans="1:5" s="25" customFormat="1" ht="42" customHeight="1" hidden="1">
      <c r="A291" s="21"/>
      <c r="B291" s="79"/>
      <c r="C291" s="79"/>
      <c r="D291" s="54"/>
      <c r="E291" s="26"/>
    </row>
    <row r="292" spans="1:5" s="25" customFormat="1" ht="55.5" customHeight="1" hidden="1">
      <c r="A292" s="21"/>
      <c r="B292" s="79"/>
      <c r="C292" s="79"/>
      <c r="D292" s="54"/>
      <c r="E292" s="36"/>
    </row>
    <row r="293" spans="1:5" s="25" customFormat="1" ht="46.5" customHeight="1" hidden="1">
      <c r="A293" s="21"/>
      <c r="B293" s="79"/>
      <c r="C293" s="79"/>
      <c r="D293" s="54"/>
      <c r="E293" s="36"/>
    </row>
    <row r="294" spans="1:5" s="25" customFormat="1" ht="28.5" customHeight="1" hidden="1">
      <c r="A294" s="21"/>
      <c r="B294" s="79"/>
      <c r="C294" s="79"/>
      <c r="D294" s="54"/>
      <c r="E294" s="36"/>
    </row>
    <row r="295" spans="1:7" s="25" customFormat="1" ht="27.75" customHeight="1">
      <c r="A295" s="21"/>
      <c r="B295" s="80" t="s">
        <v>86</v>
      </c>
      <c r="C295" s="80"/>
      <c r="D295" s="42">
        <f>D288+D289</f>
        <v>3206364.29</v>
      </c>
      <c r="F295" s="27"/>
      <c r="G295" s="27"/>
    </row>
    <row r="296" spans="1:7" s="25" customFormat="1" ht="18.75" customHeight="1" hidden="1">
      <c r="A296" s="21"/>
      <c r="B296" s="81"/>
      <c r="C296" s="82"/>
      <c r="D296" s="71"/>
      <c r="G296" s="27"/>
    </row>
    <row r="297" spans="1:4" s="25" customFormat="1" ht="20.25" customHeight="1" hidden="1">
      <c r="A297" s="21"/>
      <c r="B297" s="79"/>
      <c r="C297" s="79"/>
      <c r="D297" s="54"/>
    </row>
    <row r="298" spans="1:4" s="35" customFormat="1" ht="25.5" customHeight="1">
      <c r="A298" s="21"/>
      <c r="B298" s="83" t="s">
        <v>88</v>
      </c>
      <c r="C298" s="84"/>
      <c r="D298" s="50" t="e">
        <f>D14-D288-D289</f>
        <v>#REF!</v>
      </c>
    </row>
    <row r="299" s="25" customFormat="1" ht="21" customHeight="1">
      <c r="D299" s="72"/>
    </row>
    <row r="300" spans="1:5" s="25" customFormat="1" ht="24" customHeight="1">
      <c r="A300" s="32"/>
      <c r="B300" s="85" t="s">
        <v>81</v>
      </c>
      <c r="C300" s="82"/>
      <c r="D300" s="42">
        <f>SUM(D301:E303)</f>
        <v>9900</v>
      </c>
      <c r="E300" s="26"/>
    </row>
    <row r="301" spans="1:5" s="25" customFormat="1" ht="44.25" customHeight="1">
      <c r="A301" s="21" t="s">
        <v>87</v>
      </c>
      <c r="B301" s="77" t="s">
        <v>126</v>
      </c>
      <c r="C301" s="78"/>
      <c r="D301" s="28">
        <v>9900</v>
      </c>
      <c r="E301" s="27"/>
    </row>
    <row r="302" spans="1:8" s="29" customFormat="1" ht="45.75" customHeight="1" hidden="1">
      <c r="A302" s="21"/>
      <c r="B302" s="77"/>
      <c r="C302" s="78"/>
      <c r="D302" s="28"/>
      <c r="F302" s="22"/>
      <c r="G302" s="22"/>
      <c r="H302" s="22"/>
    </row>
    <row r="303" spans="1:4" ht="39" customHeight="1" hidden="1">
      <c r="A303" s="21"/>
      <c r="B303" s="77"/>
      <c r="C303" s="78"/>
      <c r="D303" s="54"/>
    </row>
    <row r="304" ht="18.75" hidden="1"/>
    <row r="305" ht="18.75" hidden="1"/>
    <row r="306" ht="18.75" hidden="1"/>
    <row r="307" ht="18.75" hidden="1"/>
    <row r="308" ht="18.75" hidden="1"/>
    <row r="309" ht="18.75" hidden="1"/>
    <row r="311" ht="18.75">
      <c r="B311" s="22" t="s">
        <v>26</v>
      </c>
    </row>
  </sheetData>
  <sheetProtection password="CE24" sheet="1"/>
  <mergeCells count="20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5"/>
    <mergeCell ref="B271:C271"/>
    <mergeCell ref="B272:C272"/>
    <mergeCell ref="B273:C273"/>
    <mergeCell ref="B274:C274"/>
    <mergeCell ref="B275:C275"/>
    <mergeCell ref="A276:A281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300:C300"/>
  </mergeCells>
  <printOptions horizontalCentered="1"/>
  <pageMargins left="0.2362204724409449" right="0" top="0.2755905511811024" bottom="0.1968503937007874" header="0.1968503937007874" footer="0.2362204724409449"/>
  <pageSetup fitToHeight="2" horizontalDpi="600" verticalDpi="600" orientation="portrait" paperSize="9" scale="67" r:id="rId1"/>
  <rowBreaks count="1" manualBreakCount="1">
    <brk id="23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2023-10-11T09:32:25Z</cp:lastPrinted>
  <dcterms:created xsi:type="dcterms:W3CDTF">2015-05-15T06:08:32Z</dcterms:created>
  <dcterms:modified xsi:type="dcterms:W3CDTF">2023-10-12T13:31:16Z</dcterms:modified>
  <cp:category/>
  <cp:version/>
  <cp:contentType/>
  <cp:contentStatus/>
</cp:coreProperties>
</file>